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partnersagpartners-my.sharepoint.com/personal/ricka_agpartners_net/Documents/Desktop/"/>
    </mc:Choice>
  </mc:AlternateContent>
  <xr:revisionPtr revIDLastSave="0" documentId="8_{C3FB37E1-DE92-4A93-8AF2-F961534F6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 of Production" sheetId="1" r:id="rId1"/>
  </sheets>
  <definedNames>
    <definedName name="_xlnm.Print_Area" localSheetId="0">'Cost of Production'!$A$1:$I$32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O37" i="1" l="1"/>
  <c r="B19" i="1" s="1"/>
  <c r="C19" i="1" l="1"/>
  <c r="H8" i="1"/>
  <c r="O24" i="1"/>
  <c r="N24" i="1"/>
  <c r="M24" i="1"/>
  <c r="M32" i="1"/>
  <c r="N32" i="1"/>
  <c r="O32" i="1"/>
  <c r="L32" i="1"/>
  <c r="M17" i="1"/>
  <c r="N17" i="1"/>
  <c r="O17" i="1"/>
  <c r="L17" i="1"/>
  <c r="O25" i="1" l="1"/>
  <c r="O18" i="1"/>
  <c r="O33" i="1"/>
  <c r="N11" i="1"/>
  <c r="M7" i="1"/>
  <c r="D32" i="1" l="1"/>
  <c r="I10" i="1" s="1"/>
  <c r="B32" i="1"/>
  <c r="G10" i="1" s="1"/>
  <c r="C32" i="1"/>
  <c r="H10" i="1" s="1"/>
  <c r="H9" i="1" l="1"/>
  <c r="H15" i="1" s="1"/>
  <c r="G8" i="1"/>
  <c r="I8" i="1"/>
  <c r="I9" i="1" s="1"/>
  <c r="H16" i="1" s="1"/>
  <c r="G9" i="1" l="1"/>
  <c r="H14" i="1" s="1"/>
  <c r="G17" i="1" s="1"/>
</calcChain>
</file>

<file path=xl/sharedStrings.xml><?xml version="1.0" encoding="utf-8"?>
<sst xmlns="http://schemas.openxmlformats.org/spreadsheetml/2006/main" count="93" uniqueCount="71">
  <si>
    <t>Seed</t>
  </si>
  <si>
    <t>Insurance</t>
  </si>
  <si>
    <t>Drying</t>
  </si>
  <si>
    <t>Lime</t>
  </si>
  <si>
    <t>Spring Till</t>
  </si>
  <si>
    <t>Plant</t>
  </si>
  <si>
    <t>Combine</t>
  </si>
  <si>
    <t>Truck</t>
  </si>
  <si>
    <t>Grain Cart</t>
  </si>
  <si>
    <t>Total</t>
  </si>
  <si>
    <t>Net</t>
  </si>
  <si>
    <t>Soil Sample</t>
  </si>
  <si>
    <t>$ per bag</t>
  </si>
  <si>
    <t>Corn Seed Worksheet</t>
  </si>
  <si>
    <t>Plant Pop</t>
  </si>
  <si>
    <t>$ per acre</t>
  </si>
  <si>
    <t>Urea</t>
  </si>
  <si>
    <t>DAP</t>
  </si>
  <si>
    <t>Potash</t>
  </si>
  <si>
    <t>AMS</t>
  </si>
  <si>
    <t>lb/acre</t>
  </si>
  <si>
    <t>$ per lb.</t>
  </si>
  <si>
    <t>Grand Total</t>
  </si>
  <si>
    <t>Herbicide</t>
  </si>
  <si>
    <t>Insecticide</t>
  </si>
  <si>
    <t>Fungicide</t>
  </si>
  <si>
    <t>Wet Moisture</t>
  </si>
  <si>
    <t>Dry Moisture</t>
  </si>
  <si>
    <t>Total $ / bu.</t>
  </si>
  <si>
    <t>Total Income</t>
  </si>
  <si>
    <t>Total Expense</t>
  </si>
  <si>
    <t>Breakeven $/bu.</t>
  </si>
  <si>
    <t>Fall Till</t>
  </si>
  <si>
    <t>Grower:</t>
  </si>
  <si>
    <t>Date:</t>
  </si>
  <si>
    <t>Treatment $/bag</t>
  </si>
  <si>
    <t>Fixed Cost $ / bu.</t>
  </si>
  <si>
    <t>Precision Ag</t>
  </si>
  <si>
    <t>Land Rent or Cost</t>
  </si>
  <si>
    <t>Base Fertilizer</t>
  </si>
  <si>
    <t>VRT Fertilzer</t>
  </si>
  <si>
    <t>Fertilizer application</t>
  </si>
  <si>
    <t>VRT Fertilizer application</t>
  </si>
  <si>
    <t>Starter Fertilizer</t>
  </si>
  <si>
    <t>Spray Applications</t>
  </si>
  <si>
    <t>Bushels Per Acre</t>
  </si>
  <si>
    <t xml:space="preserve"> $ / Bushel</t>
  </si>
  <si>
    <t>Other Fieldwork 1</t>
  </si>
  <si>
    <t>Other Fieldwork 2</t>
  </si>
  <si>
    <t>Interest</t>
  </si>
  <si>
    <t>Corn Drying Worksheet</t>
  </si>
  <si>
    <t>Miscellaneous</t>
  </si>
  <si>
    <t>Income</t>
  </si>
  <si>
    <t>Expense</t>
  </si>
  <si>
    <t>Cost Per Acre</t>
  </si>
  <si>
    <t>LP $/gal.</t>
  </si>
  <si>
    <t>Custom fieldwork information can be found at the link below.</t>
  </si>
  <si>
    <t>Soybeans</t>
  </si>
  <si>
    <t>Soybean Seed Worksheet</t>
  </si>
  <si>
    <t>Dry fertilizer Worksheet Soyeans</t>
  </si>
  <si>
    <t>Dry fertilizer Worksheet Corn on Soybeans</t>
  </si>
  <si>
    <t>Dry fertilizer Worksheet Corn on Corn</t>
  </si>
  <si>
    <t>Corn on Soybeans</t>
  </si>
  <si>
    <t>Corn on Corn</t>
  </si>
  <si>
    <t>Total Farm</t>
  </si>
  <si>
    <t>Total Farm P/L</t>
  </si>
  <si>
    <t>Corn on Soybean Acres</t>
  </si>
  <si>
    <t>Corn on Corn Acres</t>
  </si>
  <si>
    <t>Soybean Acres</t>
  </si>
  <si>
    <t>Crop P/L</t>
  </si>
  <si>
    <t>https://www.extension.iastate.edu/agdm/crops/pdf/a3-10.pdf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</si>
</sst>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5">
    <xf numFmtId="0" fontId="0" fillId="0" borderId="0" xfId="0"/>
    <xf numFmtId="44" fontId="0" fillId="0" borderId="0" xfId="1" applyFont="1"/>
    <xf numFmtId="0" fontId="0" fillId="0" borderId="7" xfId="0" applyBorder="1"/>
    <xf numFmtId="0" fontId="0" fillId="0" borderId="8" xfId="0" applyBorder="1"/>
    <xf numFmtId="44" fontId="0" fillId="0" borderId="11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0" fontId="2" fillId="0" borderId="15" xfId="0" applyFont="1" applyBorder="1"/>
    <xf numFmtId="44" fontId="0" fillId="0" borderId="11" xfId="1" applyFont="1" applyBorder="1" applyAlignment="1" applyProtection="1">
      <alignment horizontal="center" vertical="center"/>
      <protection locked="0"/>
    </xf>
    <xf numFmtId="44" fontId="0" fillId="0" borderId="12" xfId="1" applyFont="1" applyBorder="1" applyAlignment="1" applyProtection="1">
      <alignment horizontal="center" vertical="center"/>
      <protection locked="0"/>
    </xf>
    <xf numFmtId="44" fontId="0" fillId="0" borderId="4" xfId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22" xfId="1" applyNumberFormat="1" applyFont="1" applyBorder="1" applyAlignment="1" applyProtection="1">
      <alignment horizontal="center" vertical="center"/>
      <protection locked="0"/>
    </xf>
    <xf numFmtId="0" fontId="0" fillId="0" borderId="23" xfId="1" applyNumberFormat="1" applyFont="1" applyBorder="1" applyAlignment="1" applyProtection="1">
      <alignment horizontal="center" vertical="center"/>
      <protection locked="0"/>
    </xf>
    <xf numFmtId="44" fontId="0" fillId="0" borderId="23" xfId="1" applyFont="1" applyBorder="1" applyAlignment="1" applyProtection="1">
      <alignment horizontal="center" vertical="center"/>
      <protection locked="0"/>
    </xf>
    <xf numFmtId="44" fontId="0" fillId="0" borderId="24" xfId="0" applyNumberFormat="1" applyBorder="1" applyAlignment="1">
      <alignment horizontal="center" vertical="center"/>
    </xf>
    <xf numFmtId="0" fontId="0" fillId="0" borderId="25" xfId="0" applyBorder="1"/>
    <xf numFmtId="44" fontId="0" fillId="0" borderId="2" xfId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right" vertical="center"/>
    </xf>
    <xf numFmtId="44" fontId="0" fillId="0" borderId="24" xfId="1" applyFont="1" applyBorder="1" applyAlignment="1">
      <alignment horizontal="center" vertical="center"/>
    </xf>
    <xf numFmtId="44" fontId="0" fillId="0" borderId="5" xfId="1" applyFont="1" applyBorder="1" applyAlignment="1" applyProtection="1">
      <alignment horizontal="center" vertical="center"/>
      <protection locked="0"/>
    </xf>
    <xf numFmtId="44" fontId="0" fillId="0" borderId="22" xfId="1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0" borderId="26" xfId="1" applyFont="1" applyBorder="1" applyAlignment="1" applyProtection="1">
      <alignment horizontal="center" vertical="center"/>
      <protection locked="0"/>
    </xf>
    <xf numFmtId="44" fontId="0" fillId="0" borderId="13" xfId="1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/>
    <xf numFmtId="0" fontId="3" fillId="0" borderId="14" xfId="0" applyFont="1" applyBorder="1"/>
    <xf numFmtId="44" fontId="2" fillId="0" borderId="21" xfId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4" xfId="1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44" fontId="0" fillId="0" borderId="19" xfId="1" applyFont="1" applyBorder="1" applyAlignment="1" applyProtection="1">
      <alignment horizontal="center" vertical="center"/>
      <protection locked="0"/>
    </xf>
    <xf numFmtId="44" fontId="0" fillId="0" borderId="0" xfId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44" fontId="2" fillId="2" borderId="16" xfId="1" applyFont="1" applyFill="1" applyBorder="1" applyAlignment="1">
      <alignment horizontal="center" vertical="center"/>
    </xf>
    <xf numFmtId="44" fontId="2" fillId="0" borderId="19" xfId="1" applyFont="1" applyBorder="1" applyAlignment="1" applyProtection="1">
      <alignment horizontal="center" vertical="center"/>
      <protection locked="0"/>
    </xf>
    <xf numFmtId="44" fontId="2" fillId="2" borderId="8" xfId="1" applyFont="1" applyFill="1" applyBorder="1" applyAlignment="1">
      <alignment horizontal="center" vertical="center"/>
    </xf>
    <xf numFmtId="44" fontId="2" fillId="2" borderId="21" xfId="1" applyFont="1" applyFill="1" applyBorder="1" applyAlignment="1">
      <alignment horizontal="center" vertical="center"/>
    </xf>
    <xf numFmtId="44" fontId="2" fillId="2" borderId="8" xfId="0" applyNumberFormat="1" applyFont="1" applyFill="1" applyBorder="1" applyAlignment="1">
      <alignment horizontal="center" vertical="center"/>
    </xf>
    <xf numFmtId="44" fontId="2" fillId="2" borderId="8" xfId="1" applyFont="1" applyFill="1" applyBorder="1" applyAlignment="1" applyProtection="1">
      <alignment horizontal="center" vertical="center"/>
    </xf>
    <xf numFmtId="44" fontId="2" fillId="2" borderId="21" xfId="1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/>
    <xf numFmtId="0" fontId="2" fillId="0" borderId="35" xfId="0" applyFont="1" applyBorder="1" applyAlignment="1">
      <alignment vertical="center"/>
    </xf>
    <xf numFmtId="44" fontId="9" fillId="0" borderId="0" xfId="1" applyFont="1" applyAlignment="1">
      <alignment horizontal="right"/>
    </xf>
    <xf numFmtId="44" fontId="2" fillId="0" borderId="25" xfId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4" fontId="2" fillId="2" borderId="21" xfId="1" applyNumberFormat="1" applyFont="1" applyFill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44" fontId="2" fillId="0" borderId="37" xfId="1" applyFont="1" applyBorder="1" applyAlignment="1" applyProtection="1">
      <alignment horizontal="center" vertical="center"/>
      <protection locked="0"/>
    </xf>
    <xf numFmtId="0" fontId="2" fillId="0" borderId="9" xfId="1" applyNumberFormat="1" applyFont="1" applyBorder="1" applyAlignment="1" applyProtection="1">
      <alignment horizontal="center" vertical="center"/>
      <protection locked="0"/>
    </xf>
    <xf numFmtId="44" fontId="2" fillId="0" borderId="5" xfId="1" applyFont="1" applyBorder="1" applyAlignment="1" applyProtection="1">
      <alignment horizontal="center" vertical="center"/>
      <protection locked="0"/>
    </xf>
    <xf numFmtId="44" fontId="2" fillId="0" borderId="7" xfId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44" fontId="0" fillId="0" borderId="36" xfId="1" applyFont="1" applyBorder="1" applyAlignment="1" applyProtection="1">
      <alignment horizontal="center" vertical="center"/>
      <protection locked="0"/>
    </xf>
    <xf numFmtId="44" fontId="0" fillId="0" borderId="38" xfId="0" applyNumberFormat="1" applyBorder="1" applyAlignment="1" applyProtection="1">
      <alignment horizontal="center" vertical="center"/>
      <protection locked="0"/>
    </xf>
    <xf numFmtId="44" fontId="0" fillId="0" borderId="38" xfId="1" applyFont="1" applyBorder="1" applyAlignment="1" applyProtection="1">
      <alignment horizontal="center" vertical="center"/>
      <protection locked="0"/>
    </xf>
    <xf numFmtId="44" fontId="0" fillId="0" borderId="38" xfId="1" applyFont="1" applyBorder="1" applyAlignment="1">
      <alignment horizontal="center" vertical="center"/>
    </xf>
    <xf numFmtId="44" fontId="0" fillId="0" borderId="37" xfId="1" applyFont="1" applyBorder="1" applyAlignment="1" applyProtection="1">
      <alignment horizontal="center" vertical="center"/>
      <protection locked="0"/>
    </xf>
    <xf numFmtId="44" fontId="0" fillId="0" borderId="9" xfId="1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44" fontId="0" fillId="0" borderId="7" xfId="1" applyFont="1" applyBorder="1" applyAlignment="1" applyProtection="1">
      <alignment horizontal="left" vertical="center"/>
      <protection locked="0"/>
    </xf>
    <xf numFmtId="44" fontId="0" fillId="0" borderId="0" xfId="1" applyFont="1" applyBorder="1" applyAlignment="1" applyProtection="1">
      <alignment horizontal="left" vertical="center"/>
      <protection locked="0"/>
    </xf>
    <xf numFmtId="44" fontId="10" fillId="0" borderId="0" xfId="1" applyFont="1" applyAlignment="1">
      <alignment horizontal="right"/>
    </xf>
    <xf numFmtId="0" fontId="4" fillId="3" borderId="42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/>
    </xf>
    <xf numFmtId="44" fontId="0" fillId="2" borderId="9" xfId="1" applyFont="1" applyFill="1" applyBorder="1" applyAlignment="1">
      <alignment horizontal="center" vertical="center"/>
    </xf>
    <xf numFmtId="44" fontId="0" fillId="2" borderId="12" xfId="1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0" fontId="13" fillId="0" borderId="39" xfId="1" applyNumberFormat="1" applyFont="1" applyBorder="1" applyAlignment="1" applyProtection="1">
      <alignment horizontal="center" vertical="center"/>
      <protection locked="0"/>
    </xf>
    <xf numFmtId="0" fontId="13" fillId="0" borderId="40" xfId="1" applyNumberFormat="1" applyFont="1" applyBorder="1" applyAlignment="1" applyProtection="1">
      <alignment horizontal="center" vertical="center"/>
      <protection locked="0"/>
    </xf>
    <xf numFmtId="0" fontId="13" fillId="0" borderId="41" xfId="1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44" fontId="13" fillId="2" borderId="6" xfId="1" applyFont="1" applyFill="1" applyBorder="1" applyAlignment="1">
      <alignment horizontal="center" vertical="center"/>
    </xf>
    <xf numFmtId="44" fontId="13" fillId="2" borderId="8" xfId="1" applyFont="1" applyFill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44" fontId="8" fillId="0" borderId="0" xfId="1" applyFont="1" applyAlignment="1">
      <alignment horizontal="center"/>
    </xf>
    <xf numFmtId="44" fontId="10" fillId="0" borderId="10" xfId="1" applyFont="1" applyBorder="1" applyAlignment="1" applyProtection="1">
      <alignment horizontal="left" vertical="center"/>
      <protection locked="0"/>
    </xf>
    <xf numFmtId="44" fontId="10" fillId="0" borderId="1" xfId="1" applyFont="1" applyBorder="1" applyAlignment="1" applyProtection="1">
      <alignment horizontal="left" vertical="center"/>
      <protection locked="0"/>
    </xf>
    <xf numFmtId="44" fontId="10" fillId="0" borderId="6" xfId="1" applyFont="1" applyBorder="1" applyAlignment="1" applyProtection="1">
      <alignment horizontal="left" vertical="center"/>
      <protection locked="0"/>
    </xf>
    <xf numFmtId="44" fontId="10" fillId="0" borderId="7" xfId="1" applyFont="1" applyBorder="1" applyAlignment="1" applyProtection="1">
      <alignment horizontal="left" vertical="center"/>
      <protection locked="0"/>
    </xf>
    <xf numFmtId="0" fontId="7" fillId="0" borderId="0" xfId="2" applyAlignment="1" applyProtection="1">
      <protection locked="0"/>
    </xf>
    <xf numFmtId="0" fontId="7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173182</xdr:rowOff>
    </xdr:from>
    <xdr:to>
      <xdr:col>1</xdr:col>
      <xdr:colOff>655150</xdr:colOff>
      <xdr:row>2</xdr:row>
      <xdr:rowOff>242455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182"/>
          <a:ext cx="1702900" cy="805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sion.iastate.edu/agdm/crops/pdf/a3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zoomScale="110" zoomScaleNormal="110" workbookViewId="0">
      <selection activeCell="B6" sqref="B6"/>
    </sheetView>
  </sheetViews>
  <sheetFormatPr defaultRowHeight="15" x14ac:dyDescent="0.25"/>
  <cols>
    <col min="1" max="1" width="15.7109375" customWidth="1"/>
    <col min="2" max="2" width="12.140625" style="1" customWidth="1"/>
    <col min="3" max="3" width="12" style="1" customWidth="1"/>
    <col min="4" max="4" width="12.140625" customWidth="1"/>
    <col min="6" max="6" width="15.7109375" customWidth="1"/>
    <col min="7" max="7" width="12" customWidth="1"/>
    <col min="8" max="8" width="12.140625" customWidth="1"/>
    <col min="9" max="9" width="12" customWidth="1"/>
    <col min="10" max="10" width="9.7109375" customWidth="1"/>
    <col min="11" max="11" width="11.5703125" customWidth="1"/>
    <col min="16" max="16" width="12" customWidth="1"/>
    <col min="17" max="17" width="11.28515625" customWidth="1"/>
    <col min="23" max="23" width="11.28515625" customWidth="1"/>
  </cols>
  <sheetData>
    <row r="1" spans="1:16" ht="36" x14ac:dyDescent="0.55000000000000004">
      <c r="A1" s="108" t="s">
        <v>54</v>
      </c>
      <c r="B1" s="108"/>
      <c r="C1" s="108"/>
      <c r="D1" s="108"/>
      <c r="E1" s="108"/>
      <c r="F1" s="108"/>
      <c r="G1" s="108"/>
      <c r="H1" s="108"/>
      <c r="I1" s="108"/>
    </row>
    <row r="2" spans="1:16" ht="21.75" thickBot="1" x14ac:dyDescent="0.4">
      <c r="C2" s="92" t="s">
        <v>33</v>
      </c>
      <c r="D2" s="109"/>
      <c r="E2" s="110"/>
      <c r="F2" s="110"/>
      <c r="K2" t="s">
        <v>56</v>
      </c>
      <c r="L2" s="1"/>
      <c r="M2" s="1"/>
    </row>
    <row r="3" spans="1:16" ht="21.75" thickBot="1" x14ac:dyDescent="0.4">
      <c r="C3" s="92" t="s">
        <v>34</v>
      </c>
      <c r="D3" s="111"/>
      <c r="E3" s="112"/>
      <c r="F3" s="112"/>
      <c r="K3" s="114" t="s">
        <v>70</v>
      </c>
      <c r="L3" s="113"/>
      <c r="M3" s="113"/>
      <c r="N3" s="113"/>
      <c r="O3" s="113"/>
      <c r="P3" s="113"/>
    </row>
    <row r="4" spans="1:16" ht="16.5" thickBot="1" x14ac:dyDescent="0.3">
      <c r="C4" s="72"/>
      <c r="D4" s="90"/>
      <c r="E4" s="91"/>
      <c r="F4" s="90"/>
    </row>
    <row r="5" spans="1:16" ht="30.75" thickBot="1" x14ac:dyDescent="0.5">
      <c r="A5" s="82" t="s">
        <v>53</v>
      </c>
      <c r="B5" s="73" t="s">
        <v>62</v>
      </c>
      <c r="C5" s="74" t="s">
        <v>63</v>
      </c>
      <c r="D5" s="47" t="s">
        <v>57</v>
      </c>
      <c r="F5" s="81" t="s">
        <v>52</v>
      </c>
      <c r="G5" s="80" t="s">
        <v>62</v>
      </c>
      <c r="H5" s="74" t="s">
        <v>63</v>
      </c>
      <c r="I5" s="47" t="s">
        <v>57</v>
      </c>
      <c r="K5" s="43" t="s">
        <v>13</v>
      </c>
      <c r="L5" s="2"/>
      <c r="M5" s="3"/>
    </row>
    <row r="6" spans="1:16" ht="24.95" customHeight="1" thickBot="1" x14ac:dyDescent="0.3">
      <c r="A6" s="56" t="s">
        <v>38</v>
      </c>
      <c r="B6" s="21">
        <v>0</v>
      </c>
      <c r="C6" s="83">
        <v>0</v>
      </c>
      <c r="D6" s="88">
        <v>0</v>
      </c>
      <c r="F6" s="56" t="s">
        <v>45</v>
      </c>
      <c r="G6" s="57">
        <v>0</v>
      </c>
      <c r="H6" s="76">
        <v>0</v>
      </c>
      <c r="I6" s="78">
        <v>0</v>
      </c>
      <c r="K6" s="41" t="s">
        <v>12</v>
      </c>
      <c r="L6" s="42" t="s">
        <v>14</v>
      </c>
      <c r="M6" s="12" t="s">
        <v>15</v>
      </c>
    </row>
    <row r="7" spans="1:16" ht="24.95" customHeight="1" thickBot="1" x14ac:dyDescent="0.3">
      <c r="A7" s="13" t="s">
        <v>0</v>
      </c>
      <c r="B7" s="9">
        <v>0</v>
      </c>
      <c r="C7" s="85">
        <v>0</v>
      </c>
      <c r="D7" s="10">
        <v>0</v>
      </c>
      <c r="F7" s="36" t="s">
        <v>46</v>
      </c>
      <c r="G7" s="63">
        <v>0</v>
      </c>
      <c r="H7" s="77">
        <v>0</v>
      </c>
      <c r="I7" s="79">
        <v>0</v>
      </c>
      <c r="K7" s="27">
        <v>0</v>
      </c>
      <c r="L7" s="28">
        <v>0</v>
      </c>
      <c r="M7" s="25">
        <f>(L7/80000)*K7</f>
        <v>0</v>
      </c>
    </row>
    <row r="8" spans="1:16" ht="24.95" customHeight="1" thickBot="1" x14ac:dyDescent="0.3">
      <c r="A8" s="13" t="s">
        <v>39</v>
      </c>
      <c r="B8" s="9">
        <v>0</v>
      </c>
      <c r="C8" s="85">
        <v>0</v>
      </c>
      <c r="D8" s="10">
        <v>0</v>
      </c>
      <c r="F8" s="60" t="s">
        <v>29</v>
      </c>
      <c r="G8" s="65">
        <f>G6*G7</f>
        <v>0</v>
      </c>
      <c r="H8" s="64">
        <f>H6*H7</f>
        <v>0</v>
      </c>
      <c r="I8" s="75">
        <f>I6*I7</f>
        <v>0</v>
      </c>
    </row>
    <row r="9" spans="1:16" ht="24.95" customHeight="1" thickBot="1" x14ac:dyDescent="0.3">
      <c r="A9" s="53" t="s">
        <v>41</v>
      </c>
      <c r="B9" s="9">
        <v>0</v>
      </c>
      <c r="C9" s="84">
        <v>0</v>
      </c>
      <c r="D9" s="10">
        <v>0</v>
      </c>
      <c r="F9" s="60" t="s">
        <v>10</v>
      </c>
      <c r="G9" s="65">
        <f>G8-B32</f>
        <v>0</v>
      </c>
      <c r="H9" s="66">
        <f>H8-C32</f>
        <v>0</v>
      </c>
      <c r="I9" s="65">
        <f>I8-D32</f>
        <v>0</v>
      </c>
      <c r="K9" s="44" t="s">
        <v>58</v>
      </c>
      <c r="L9" s="2"/>
      <c r="M9" s="3"/>
      <c r="O9" s="6"/>
    </row>
    <row r="10" spans="1:16" ht="24.95" customHeight="1" thickBot="1" x14ac:dyDescent="0.3">
      <c r="A10" s="13" t="s">
        <v>40</v>
      </c>
      <c r="B10" s="9">
        <v>0</v>
      </c>
      <c r="C10" s="85">
        <v>0</v>
      </c>
      <c r="D10" s="10">
        <v>0</v>
      </c>
      <c r="F10" s="89" t="s">
        <v>31</v>
      </c>
      <c r="G10" s="68" t="e">
        <f>B32/G6</f>
        <v>#DIV/0!</v>
      </c>
      <c r="H10" s="67" t="e">
        <f>C32/H6</f>
        <v>#DIV/0!</v>
      </c>
      <c r="I10" s="68" t="e">
        <f>D32/I6</f>
        <v>#DIV/0!</v>
      </c>
      <c r="K10" s="41" t="s">
        <v>12</v>
      </c>
      <c r="L10" s="42" t="s">
        <v>14</v>
      </c>
      <c r="M10" s="40" t="s">
        <v>35</v>
      </c>
      <c r="N10" s="12" t="s">
        <v>15</v>
      </c>
      <c r="O10" s="7"/>
    </row>
    <row r="11" spans="1:16" ht="24.95" customHeight="1" thickBot="1" x14ac:dyDescent="0.3">
      <c r="A11" s="14" t="s">
        <v>42</v>
      </c>
      <c r="B11" s="9">
        <v>0</v>
      </c>
      <c r="C11" s="85">
        <v>0</v>
      </c>
      <c r="D11" s="10">
        <v>0</v>
      </c>
      <c r="F11" s="70"/>
      <c r="G11" s="1"/>
      <c r="H11" s="1"/>
      <c r="K11" s="27">
        <v>0</v>
      </c>
      <c r="L11" s="28">
        <v>0</v>
      </c>
      <c r="M11" s="29">
        <v>0</v>
      </c>
      <c r="N11" s="19">
        <f>(L11/140000*K11)+(L11/140000*M11)</f>
        <v>0</v>
      </c>
    </row>
    <row r="12" spans="1:16" ht="24.95" customHeight="1" thickBot="1" x14ac:dyDescent="0.3">
      <c r="A12" s="13" t="s">
        <v>43</v>
      </c>
      <c r="B12" s="9">
        <v>0</v>
      </c>
      <c r="C12" s="85">
        <v>0</v>
      </c>
      <c r="D12" s="10">
        <v>0</v>
      </c>
      <c r="K12" s="2"/>
    </row>
    <row r="13" spans="1:16" ht="24.95" customHeight="1" thickBot="1" x14ac:dyDescent="0.3">
      <c r="A13" s="13" t="s">
        <v>23</v>
      </c>
      <c r="B13" s="9">
        <v>0</v>
      </c>
      <c r="C13" s="85">
        <v>0</v>
      </c>
      <c r="D13" s="10">
        <v>0</v>
      </c>
      <c r="F13" s="106" t="s">
        <v>65</v>
      </c>
      <c r="G13" s="107"/>
      <c r="H13" s="103" t="s">
        <v>69</v>
      </c>
      <c r="K13" s="45" t="s">
        <v>60</v>
      </c>
      <c r="L13" s="2"/>
      <c r="M13" s="2"/>
      <c r="N13" s="2"/>
      <c r="O13" s="3"/>
    </row>
    <row r="14" spans="1:16" ht="24.95" customHeight="1" thickBot="1" x14ac:dyDescent="0.3">
      <c r="A14" s="13" t="s">
        <v>24</v>
      </c>
      <c r="B14" s="9">
        <v>0</v>
      </c>
      <c r="C14" s="85">
        <v>0</v>
      </c>
      <c r="D14" s="10">
        <v>0</v>
      </c>
      <c r="F14" s="93" t="s">
        <v>66</v>
      </c>
      <c r="G14" s="100">
        <v>0</v>
      </c>
      <c r="H14" s="97">
        <f>G9*G14</f>
        <v>0</v>
      </c>
      <c r="K14" s="32"/>
      <c r="L14" s="37" t="s">
        <v>16</v>
      </c>
      <c r="M14" s="38" t="s">
        <v>17</v>
      </c>
      <c r="N14" s="38" t="s">
        <v>18</v>
      </c>
      <c r="O14" s="39" t="s">
        <v>19</v>
      </c>
    </row>
    <row r="15" spans="1:16" ht="24.95" customHeight="1" x14ac:dyDescent="0.25">
      <c r="A15" s="13" t="s">
        <v>25</v>
      </c>
      <c r="B15" s="9">
        <v>0</v>
      </c>
      <c r="C15" s="85">
        <v>0</v>
      </c>
      <c r="D15" s="10">
        <v>0</v>
      </c>
      <c r="F15" s="94" t="s">
        <v>67</v>
      </c>
      <c r="G15" s="101">
        <v>0</v>
      </c>
      <c r="H15" s="98">
        <f>G15*H9</f>
        <v>0</v>
      </c>
      <c r="K15" s="48" t="s">
        <v>20</v>
      </c>
      <c r="L15" s="51">
        <v>0</v>
      </c>
      <c r="M15" s="22">
        <v>0</v>
      </c>
      <c r="N15" s="22">
        <v>0</v>
      </c>
      <c r="O15" s="23">
        <v>0</v>
      </c>
    </row>
    <row r="16" spans="1:16" ht="24.95" customHeight="1" thickBot="1" x14ac:dyDescent="0.3">
      <c r="A16" s="53" t="s">
        <v>44</v>
      </c>
      <c r="B16" s="9">
        <v>0</v>
      </c>
      <c r="C16" s="85">
        <v>0</v>
      </c>
      <c r="D16" s="10">
        <v>0</v>
      </c>
      <c r="F16" s="95" t="s">
        <v>68</v>
      </c>
      <c r="G16" s="102">
        <v>0</v>
      </c>
      <c r="H16" s="99">
        <f>I9*G16</f>
        <v>0</v>
      </c>
      <c r="K16" s="49" t="s">
        <v>21</v>
      </c>
      <c r="L16" s="31">
        <v>0</v>
      </c>
      <c r="M16" s="9">
        <v>0</v>
      </c>
      <c r="N16" s="9">
        <v>0</v>
      </c>
      <c r="O16" s="10">
        <v>0</v>
      </c>
    </row>
    <row r="17" spans="1:15" ht="24.95" customHeight="1" thickBot="1" x14ac:dyDescent="0.3">
      <c r="A17" s="13" t="s">
        <v>1</v>
      </c>
      <c r="B17" s="9">
        <v>0</v>
      </c>
      <c r="C17" s="85">
        <v>0</v>
      </c>
      <c r="D17" s="10">
        <v>0</v>
      </c>
      <c r="F17" s="96" t="s">
        <v>64</v>
      </c>
      <c r="G17" s="104">
        <f>SUM(H14:H16)</f>
        <v>0</v>
      </c>
      <c r="H17" s="105"/>
      <c r="K17" s="50" t="s">
        <v>9</v>
      </c>
      <c r="L17" s="30">
        <f>L15*L16</f>
        <v>0</v>
      </c>
      <c r="M17" s="11">
        <f t="shared" ref="M17:O17" si="0">M15*M16</f>
        <v>0</v>
      </c>
      <c r="N17" s="11">
        <f t="shared" si="0"/>
        <v>0</v>
      </c>
      <c r="O17" s="26">
        <f t="shared" si="0"/>
        <v>0</v>
      </c>
    </row>
    <row r="18" spans="1:15" ht="24.95" customHeight="1" thickBot="1" x14ac:dyDescent="0.3">
      <c r="A18" s="13" t="s">
        <v>37</v>
      </c>
      <c r="B18" s="9">
        <v>0</v>
      </c>
      <c r="C18" s="85">
        <v>0</v>
      </c>
      <c r="D18" s="10">
        <v>0</v>
      </c>
      <c r="K18" s="34"/>
      <c r="L18" s="35"/>
      <c r="M18" s="33"/>
      <c r="N18" s="24" t="s">
        <v>22</v>
      </c>
      <c r="O18" s="25">
        <f>SUM(L17:O17)</f>
        <v>0</v>
      </c>
    </row>
    <row r="19" spans="1:15" ht="24.95" customHeight="1" thickBot="1" x14ac:dyDescent="0.3">
      <c r="A19" s="13" t="s">
        <v>2</v>
      </c>
      <c r="B19" s="4">
        <f>O37*G6</f>
        <v>0</v>
      </c>
      <c r="C19" s="86">
        <f>O37*H6</f>
        <v>0</v>
      </c>
      <c r="D19" s="5">
        <v>0</v>
      </c>
    </row>
    <row r="20" spans="1:15" ht="24.95" customHeight="1" thickBot="1" x14ac:dyDescent="0.3">
      <c r="A20" s="13" t="s">
        <v>3</v>
      </c>
      <c r="B20" s="9">
        <v>0</v>
      </c>
      <c r="C20" s="85">
        <v>0</v>
      </c>
      <c r="D20" s="10">
        <v>0</v>
      </c>
      <c r="K20" s="45" t="s">
        <v>61</v>
      </c>
      <c r="L20" s="2"/>
      <c r="M20" s="2"/>
      <c r="N20" s="2"/>
      <c r="O20" s="3"/>
    </row>
    <row r="21" spans="1:15" ht="24.95" customHeight="1" thickBot="1" x14ac:dyDescent="0.3">
      <c r="A21" s="13" t="s">
        <v>4</v>
      </c>
      <c r="B21" s="9">
        <v>0</v>
      </c>
      <c r="C21" s="85">
        <v>0</v>
      </c>
      <c r="D21" s="10">
        <v>0</v>
      </c>
      <c r="K21" s="32"/>
      <c r="L21" s="37" t="s">
        <v>16</v>
      </c>
      <c r="M21" s="38" t="s">
        <v>17</v>
      </c>
      <c r="N21" s="38" t="s">
        <v>18</v>
      </c>
      <c r="O21" s="39" t="s">
        <v>19</v>
      </c>
    </row>
    <row r="22" spans="1:15" ht="24.95" customHeight="1" x14ac:dyDescent="0.25">
      <c r="A22" s="13" t="s">
        <v>5</v>
      </c>
      <c r="B22" s="9">
        <v>0</v>
      </c>
      <c r="C22" s="85">
        <v>0</v>
      </c>
      <c r="D22" s="10">
        <v>0</v>
      </c>
      <c r="K22" s="48" t="s">
        <v>20</v>
      </c>
      <c r="L22" s="51">
        <v>0</v>
      </c>
      <c r="M22" s="22">
        <v>0</v>
      </c>
      <c r="N22" s="22">
        <v>0</v>
      </c>
      <c r="O22" s="23">
        <v>0</v>
      </c>
    </row>
    <row r="23" spans="1:15" ht="24.95" customHeight="1" x14ac:dyDescent="0.25">
      <c r="A23" s="13" t="s">
        <v>6</v>
      </c>
      <c r="B23" s="9">
        <v>0</v>
      </c>
      <c r="C23" s="85">
        <v>0</v>
      </c>
      <c r="D23" s="10">
        <v>0</v>
      </c>
      <c r="K23" s="49" t="s">
        <v>21</v>
      </c>
      <c r="L23" s="31">
        <v>0</v>
      </c>
      <c r="M23" s="9">
        <v>0</v>
      </c>
      <c r="N23" s="9">
        <v>0</v>
      </c>
      <c r="O23" s="10">
        <v>0</v>
      </c>
    </row>
    <row r="24" spans="1:15" ht="24.95" customHeight="1" thickBot="1" x14ac:dyDescent="0.3">
      <c r="A24" s="13" t="s">
        <v>8</v>
      </c>
      <c r="B24" s="9">
        <v>0</v>
      </c>
      <c r="C24" s="85">
        <v>0</v>
      </c>
      <c r="D24" s="10">
        <v>0</v>
      </c>
      <c r="K24" s="50" t="s">
        <v>9</v>
      </c>
      <c r="L24" s="30">
        <f t="shared" ref="L24:M24" si="1">L22*L23</f>
        <v>0</v>
      </c>
      <c r="M24" s="11">
        <f t="shared" si="1"/>
        <v>0</v>
      </c>
      <c r="N24" s="11">
        <f t="shared" ref="N24" si="2">N22*N23</f>
        <v>0</v>
      </c>
      <c r="O24" s="26">
        <f t="shared" ref="O24" si="3">O22*O23</f>
        <v>0</v>
      </c>
    </row>
    <row r="25" spans="1:15" ht="24.95" customHeight="1" thickBot="1" x14ac:dyDescent="0.3">
      <c r="A25" s="13" t="s">
        <v>7</v>
      </c>
      <c r="B25" s="9">
        <v>0</v>
      </c>
      <c r="C25" s="85">
        <v>0</v>
      </c>
      <c r="D25" s="10">
        <v>0</v>
      </c>
      <c r="K25" s="34"/>
      <c r="L25" s="35"/>
      <c r="M25" s="33"/>
      <c r="N25" s="24" t="s">
        <v>22</v>
      </c>
      <c r="O25" s="25">
        <f>SUM(L24:O24)</f>
        <v>0</v>
      </c>
    </row>
    <row r="26" spans="1:15" ht="24.95" customHeight="1" x14ac:dyDescent="0.25">
      <c r="A26" s="13" t="s">
        <v>32</v>
      </c>
      <c r="B26" s="9">
        <v>0</v>
      </c>
      <c r="C26" s="85">
        <v>0</v>
      </c>
      <c r="D26" s="10">
        <v>0</v>
      </c>
    </row>
    <row r="27" spans="1:15" ht="24.95" customHeight="1" thickBot="1" x14ac:dyDescent="0.3">
      <c r="A27" s="15" t="s">
        <v>47</v>
      </c>
      <c r="B27" s="9">
        <v>0</v>
      </c>
      <c r="C27" s="85">
        <v>0</v>
      </c>
      <c r="D27" s="10">
        <v>0</v>
      </c>
    </row>
    <row r="28" spans="1:15" ht="24.95" customHeight="1" thickBot="1" x14ac:dyDescent="0.3">
      <c r="A28" s="15" t="s">
        <v>48</v>
      </c>
      <c r="B28" s="9">
        <v>0</v>
      </c>
      <c r="C28" s="85">
        <v>0</v>
      </c>
      <c r="D28" s="10">
        <v>0</v>
      </c>
      <c r="K28" s="45" t="s">
        <v>59</v>
      </c>
      <c r="L28" s="2"/>
      <c r="M28" s="2"/>
      <c r="N28" s="2"/>
      <c r="O28" s="3"/>
    </row>
    <row r="29" spans="1:15" ht="24.95" customHeight="1" thickBot="1" x14ac:dyDescent="0.3">
      <c r="A29" s="13" t="s">
        <v>11</v>
      </c>
      <c r="B29" s="9">
        <v>0</v>
      </c>
      <c r="C29" s="85">
        <v>0</v>
      </c>
      <c r="D29" s="10">
        <v>0</v>
      </c>
      <c r="K29" s="32"/>
      <c r="L29" s="37" t="s">
        <v>16</v>
      </c>
      <c r="M29" s="38" t="s">
        <v>17</v>
      </c>
      <c r="N29" s="38" t="s">
        <v>18</v>
      </c>
      <c r="O29" s="39" t="s">
        <v>19</v>
      </c>
    </row>
    <row r="30" spans="1:15" ht="24.95" customHeight="1" x14ac:dyDescent="0.25">
      <c r="A30" s="13" t="s">
        <v>49</v>
      </c>
      <c r="B30" s="9">
        <v>0</v>
      </c>
      <c r="C30" s="85">
        <v>0</v>
      </c>
      <c r="D30" s="10">
        <v>0</v>
      </c>
      <c r="K30" s="48" t="s">
        <v>20</v>
      </c>
      <c r="L30" s="52">
        <v>0</v>
      </c>
      <c r="M30" s="22">
        <v>0</v>
      </c>
      <c r="N30" s="22">
        <v>0</v>
      </c>
      <c r="O30" s="23">
        <v>0</v>
      </c>
    </row>
    <row r="31" spans="1:15" ht="24.95" customHeight="1" thickBot="1" x14ac:dyDescent="0.3">
      <c r="A31" s="36" t="s">
        <v>51</v>
      </c>
      <c r="B31" s="58">
        <v>0</v>
      </c>
      <c r="C31" s="87">
        <v>0</v>
      </c>
      <c r="D31" s="26">
        <v>0</v>
      </c>
      <c r="K31" s="49" t="s">
        <v>21</v>
      </c>
      <c r="L31" s="31">
        <v>0</v>
      </c>
      <c r="M31" s="9">
        <v>0</v>
      </c>
      <c r="N31" s="9">
        <v>0</v>
      </c>
      <c r="O31" s="10">
        <v>0</v>
      </c>
    </row>
    <row r="32" spans="1:15" ht="24.95" customHeight="1" thickBot="1" x14ac:dyDescent="0.3">
      <c r="A32" s="60" t="s">
        <v>30</v>
      </c>
      <c r="B32" s="61">
        <f>SUM(B6:B29)</f>
        <v>0</v>
      </c>
      <c r="C32" s="62">
        <f>SUM(C6:C29)</f>
        <v>0</v>
      </c>
      <c r="D32" s="65">
        <f>SUM(D6:D29)</f>
        <v>0</v>
      </c>
      <c r="K32" s="50" t="s">
        <v>9</v>
      </c>
      <c r="L32" s="30">
        <f>L31*L30</f>
        <v>0</v>
      </c>
      <c r="M32" s="11">
        <f t="shared" ref="M32:O32" si="4">M31*M30</f>
        <v>0</v>
      </c>
      <c r="N32" s="11">
        <f t="shared" si="4"/>
        <v>0</v>
      </c>
      <c r="O32" s="26">
        <f t="shared" si="4"/>
        <v>0</v>
      </c>
    </row>
    <row r="33" spans="1:15" ht="24.95" customHeight="1" thickBot="1" x14ac:dyDescent="0.3">
      <c r="A33" s="71"/>
      <c r="B33" s="59"/>
      <c r="C33" s="59"/>
      <c r="D33" s="69"/>
      <c r="K33" s="34"/>
      <c r="L33" s="35"/>
      <c r="M33" s="33"/>
      <c r="N33" s="24" t="s">
        <v>22</v>
      </c>
      <c r="O33" s="25">
        <f>SUM(L32:O32)</f>
        <v>0</v>
      </c>
    </row>
    <row r="34" spans="1:15" ht="24.95" customHeight="1" thickBot="1" x14ac:dyDescent="0.3"/>
    <row r="35" spans="1:15" ht="24.95" customHeight="1" thickBot="1" x14ac:dyDescent="0.3">
      <c r="K35" s="46" t="s">
        <v>50</v>
      </c>
      <c r="L35" s="8"/>
      <c r="M35" s="20"/>
      <c r="N35" s="2"/>
      <c r="O35" s="3"/>
    </row>
    <row r="36" spans="1:15" ht="24.95" customHeight="1" thickBot="1" x14ac:dyDescent="0.3">
      <c r="K36" s="54" t="s">
        <v>26</v>
      </c>
      <c r="L36" s="40" t="s">
        <v>27</v>
      </c>
      <c r="M36" s="40" t="s">
        <v>55</v>
      </c>
      <c r="N36" s="40" t="s">
        <v>36</v>
      </c>
      <c r="O36" s="55" t="s">
        <v>28</v>
      </c>
    </row>
    <row r="37" spans="1:15" ht="24.95" customHeight="1" thickBot="1" x14ac:dyDescent="0.3">
      <c r="K37" s="16">
        <v>0</v>
      </c>
      <c r="L37" s="17">
        <v>0</v>
      </c>
      <c r="M37" s="18">
        <v>0</v>
      </c>
      <c r="N37" s="18">
        <v>0.04</v>
      </c>
      <c r="O37" s="19">
        <f>((K37-L37)*(M37*0.022))+N37</f>
        <v>0.04</v>
      </c>
    </row>
    <row r="38" spans="1:15" ht="24.95" customHeight="1" x14ac:dyDescent="0.25"/>
    <row r="39" spans="1:15" ht="24.95" customHeight="1" x14ac:dyDescent="0.25"/>
  </sheetData>
  <sheetProtection selectLockedCells="1"/>
  <mergeCells count="5">
    <mergeCell ref="G17:H17"/>
    <mergeCell ref="F13:G13"/>
    <mergeCell ref="A1:I1"/>
    <mergeCell ref="D2:F2"/>
    <mergeCell ref="D3:F3"/>
  </mergeCells>
  <hyperlinks>
    <hyperlink ref="K3" r:id="rId1" xr:uid="{EFA7BFAD-50CB-41F1-84B0-7F7A36087642}"/>
  </hyperlinks>
  <printOptions horizontalCentered="1"/>
  <pageMargins left="0.7" right="0.7" top="0.75" bottom="0.75" header="0.3" footer="0.3"/>
  <pageSetup scale="80" orientation="portrait" verticalDpi="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of Production</vt:lpstr>
      <vt:lpstr>'Cost of Production'!Print_Area</vt:lpstr>
    </vt:vector>
  </TitlesOfParts>
  <Company>Land O'Lakes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Justin</dc:creator>
  <cp:lastModifiedBy>Rick Anderson</cp:lastModifiedBy>
  <cp:lastPrinted>2014-12-02T18:40:40Z</cp:lastPrinted>
  <dcterms:created xsi:type="dcterms:W3CDTF">2013-04-09T23:27:12Z</dcterms:created>
  <dcterms:modified xsi:type="dcterms:W3CDTF">2022-04-08T22:11:08Z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-1880108273</vt:i4>
  </property>
  <property fmtid="{D5CDD505-2E9C-101B-9397-08002B2CF9AE}" pid="3" name="_NewReviewCycle">
    <vt:lpwstr/>
  </property>
  <property fmtid="{D5CDD505-2E9C-101B-9397-08002B2CF9AE}" pid="4" name="_EmailSubject">
    <vt:lpwstr>Re: [External] Website updates from Vivid Image</vt:lpwstr>
  </property>
  <property fmtid="{D5CDD505-2E9C-101B-9397-08002B2CF9AE}" pid="5" name="_AuthorEmail">
    <vt:lpwstr>ricka@agpartners.net</vt:lpwstr>
  </property>
  <property fmtid="{D5CDD505-2E9C-101B-9397-08002B2CF9AE}" pid="6" name="_AuthorEmailDisplayName">
    <vt:lpwstr>Rick Anderson</vt:lpwstr>
  </property>
</Properties>
</file>